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0995" windowHeight="6210" activeTab="0"/>
  </bookViews>
  <sheets>
    <sheet name="EOQ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<sst xmlns="http://schemas.openxmlformats.org/spreadsheetml/2006/main" count="35" uniqueCount="22">
  <si>
    <t>Определение оптимального по издержкам размера заказа</t>
  </si>
  <si>
    <t>-</t>
  </si>
  <si>
    <t>Исходные данные</t>
  </si>
  <si>
    <t>Потребление</t>
  </si>
  <si>
    <t>УД.СТ-ТЬ ЗАКАЗА</t>
  </si>
  <si>
    <t>УД.СТ-ТЬ ХР.</t>
  </si>
  <si>
    <t>Стр.запас</t>
  </si>
  <si>
    <t>Размер</t>
  </si>
  <si>
    <t>Общие</t>
  </si>
  <si>
    <t xml:space="preserve">Общие </t>
  </si>
  <si>
    <t>Заказываемого</t>
  </si>
  <si>
    <t>Страховой</t>
  </si>
  <si>
    <t>Средний</t>
  </si>
  <si>
    <t>Издержки</t>
  </si>
  <si>
    <t>Минимум</t>
  </si>
  <si>
    <t>Количества</t>
  </si>
  <si>
    <t>Запас</t>
  </si>
  <si>
    <t>Заказа</t>
  </si>
  <si>
    <t>Запаса</t>
  </si>
  <si>
    <t>Издержек</t>
  </si>
  <si>
    <t>Хранения (1)</t>
  </si>
  <si>
    <t>Хранения (2)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</si>
</sst>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&quot;р.&quot;"/>
  </numFmts>
  <fonts count="7">
    <font>
      <sz val="10"/>
      <name val="Arial Cyr"/>
      <family val="0"/>
    </font>
    <font>
      <sz val="10"/>
      <color indexed="12"/>
      <name val="Courier"/>
      <family val="0"/>
    </font>
    <font>
      <sz val="10"/>
      <name val="Arial"/>
      <family val="0"/>
    </font>
    <font>
      <b/>
      <sz val="12"/>
      <color indexed="6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1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165" fontId="0" fillId="0" borderId="4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65" fontId="0" fillId="0" borderId="7" xfId="0" applyNumberForma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9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</a:rPr>
              <a:t>Оптимальный размер заказа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875"/>
          <c:w val="0.90625"/>
          <c:h val="0.6375"/>
        </c:manualLayout>
      </c:layout>
      <c:lineChart>
        <c:grouping val="standard"/>
        <c:varyColors val="0"/>
        <c:ser>
          <c:idx val="2"/>
          <c:order val="0"/>
          <c:tx>
            <c:v>Общие издержки запаса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EOQ!$A$19:$A$24</c:f>
              <c:numCache/>
            </c:numRef>
          </c:cat>
          <c:val>
            <c:numRef>
              <c:f>EOQ!$G$19:$G$24</c:f>
              <c:numCache/>
            </c:numRef>
          </c:val>
          <c:smooth val="0"/>
        </c:ser>
        <c:ser>
          <c:idx val="0"/>
          <c:order val="1"/>
          <c:tx>
            <c:v>Общие издержки хранения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EOQ!$A$19:$A$24</c:f>
              <c:numCache/>
            </c:numRef>
          </c:cat>
          <c:val>
            <c:numRef>
              <c:f>EOQ!$D$19:$D$24</c:f>
              <c:numCache/>
            </c:numRef>
          </c:val>
          <c:smooth val="0"/>
        </c:ser>
        <c:ser>
          <c:idx val="1"/>
          <c:order val="2"/>
          <c:tx>
            <c:v>Общие издержки заказа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EOQ!$A$19:$A$24</c:f>
              <c:numCache/>
            </c:numRef>
          </c:cat>
          <c:val>
            <c:numRef>
              <c:f>EOQ!$F$19:$F$24</c:f>
              <c:numCache/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Размер заказа</a:t>
                </a:r>
              </a:p>
            </c:rich>
          </c:tx>
          <c:layout>
            <c:manualLayout>
              <c:xMode val="factor"/>
              <c:yMode val="factor"/>
              <c:x val="0.01775"/>
              <c:y val="0.0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759003"/>
        <c:crosses val="autoZero"/>
        <c:auto val="0"/>
        <c:lblOffset val="100"/>
        <c:noMultiLvlLbl val="0"/>
      </c:catAx>
      <c:valAx>
        <c:axId val="2575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Общие издержки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013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325"/>
          <c:y val="0.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123825</xdr:rowOff>
    </xdr:from>
    <xdr:to>
      <xdr:col>8</xdr:col>
      <xdr:colOff>9525</xdr:colOff>
      <xdr:row>15</xdr:row>
      <xdr:rowOff>9525</xdr:rowOff>
    </xdr:to>
    <xdr:graphicFrame>
      <xdr:nvGraphicFramePr>
        <xdr:cNvPr id="1" name="Chart 2"/>
        <xdr:cNvGraphicFramePr/>
      </xdr:nvGraphicFramePr>
      <xdr:xfrm>
        <a:off x="2457450" y="314325"/>
        <a:ext cx="55626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4">
      <selection activeCell="F21" sqref="F21"/>
    </sheetView>
  </sheetViews>
  <sheetFormatPr defaultColWidth="9.00390625" defaultRowHeight="12.75"/>
  <cols>
    <col min="1" max="1" width="17.75390625" style="0" customWidth="1"/>
    <col min="2" max="2" width="14.25390625" style="0" customWidth="1"/>
    <col min="3" max="3" width="14.00390625" style="0" customWidth="1"/>
    <col min="4" max="4" width="13.125" style="0" customWidth="1"/>
    <col min="5" max="5" width="12.25390625" style="0" customWidth="1"/>
    <col min="6" max="6" width="13.75390625" style="0" customWidth="1"/>
    <col min="7" max="7" width="10.625" style="0" bestFit="1" customWidth="1"/>
    <col min="8" max="8" width="9.375" style="0" bestFit="1" customWidth="1"/>
  </cols>
  <sheetData>
    <row r="1" ht="15">
      <c r="B1" s="7" t="s">
        <v>0</v>
      </c>
    </row>
    <row r="2" spans="1:9" ht="12.75">
      <c r="A2" s="1" t="s">
        <v>1</v>
      </c>
      <c r="B2" s="1" t="s">
        <v>1</v>
      </c>
      <c r="C2" s="1" t="s">
        <v>1</v>
      </c>
      <c r="D2" s="1"/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</row>
    <row r="3" spans="1:7" ht="12.75">
      <c r="A3" s="2" t="s">
        <v>2</v>
      </c>
      <c r="E3" s="3"/>
      <c r="F3" s="3"/>
      <c r="G3" s="3"/>
    </row>
    <row r="4" spans="1:2" ht="12.75">
      <c r="A4" s="4" t="s">
        <v>5</v>
      </c>
      <c r="B4" s="25">
        <v>1000000</v>
      </c>
    </row>
    <row r="5" spans="1:4" ht="12.75">
      <c r="A5" s="4" t="s">
        <v>3</v>
      </c>
      <c r="B5" s="6">
        <v>2600000</v>
      </c>
      <c r="C5" s="2"/>
      <c r="D5" s="2"/>
    </row>
    <row r="6" spans="1:4" ht="12.75">
      <c r="A6" s="4" t="s">
        <v>6</v>
      </c>
      <c r="B6" s="6">
        <v>100</v>
      </c>
      <c r="C6" s="2"/>
      <c r="D6" s="2"/>
    </row>
    <row r="7" spans="1:4" ht="12.75">
      <c r="A7" s="4" t="s">
        <v>4</v>
      </c>
      <c r="B7" s="5">
        <v>15000</v>
      </c>
      <c r="C7" s="2"/>
      <c r="D7" s="2"/>
    </row>
    <row r="8" spans="3:4" ht="12.75">
      <c r="C8" s="2"/>
      <c r="D8" s="2"/>
    </row>
    <row r="9" spans="3:4" ht="12.75">
      <c r="C9" s="2"/>
      <c r="D9" s="2"/>
    </row>
    <row r="10" spans="2:4" ht="12.75">
      <c r="B10" s="24"/>
      <c r="C10" s="2"/>
      <c r="D10" s="2"/>
    </row>
    <row r="11" spans="3:4" ht="12.75">
      <c r="C11" s="2"/>
      <c r="D11" s="2"/>
    </row>
    <row r="12" spans="3:4" ht="12.75">
      <c r="C12" s="2"/>
      <c r="D12" s="2"/>
    </row>
    <row r="13" spans="3:4" ht="12.75">
      <c r="C13" s="2"/>
      <c r="D13" s="2"/>
    </row>
    <row r="14" spans="3:4" ht="12.75">
      <c r="C14" s="2"/>
      <c r="D14" s="2"/>
    </row>
    <row r="15" spans="3:4" ht="4.5" customHeight="1" thickBot="1">
      <c r="C15" s="2"/>
      <c r="D15" s="2"/>
    </row>
    <row r="16" spans="1:8" ht="12.75">
      <c r="A16" s="10" t="s">
        <v>7</v>
      </c>
      <c r="B16" s="11"/>
      <c r="C16" s="11"/>
      <c r="D16" s="12" t="s">
        <v>8</v>
      </c>
      <c r="E16" s="12" t="s">
        <v>8</v>
      </c>
      <c r="F16" s="12" t="s">
        <v>9</v>
      </c>
      <c r="G16" s="12" t="s">
        <v>8</v>
      </c>
      <c r="H16" s="13"/>
    </row>
    <row r="17" spans="1:8" ht="12.75">
      <c r="A17" s="14" t="s">
        <v>10</v>
      </c>
      <c r="B17" s="8" t="s">
        <v>11</v>
      </c>
      <c r="C17" s="8" t="s">
        <v>12</v>
      </c>
      <c r="D17" s="8" t="s">
        <v>13</v>
      </c>
      <c r="E17" s="8" t="s">
        <v>13</v>
      </c>
      <c r="F17" s="8" t="s">
        <v>13</v>
      </c>
      <c r="G17" s="8" t="s">
        <v>13</v>
      </c>
      <c r="H17" s="15" t="s">
        <v>14</v>
      </c>
    </row>
    <row r="18" spans="1:8" ht="13.5" thickBot="1">
      <c r="A18" s="21" t="s">
        <v>15</v>
      </c>
      <c r="B18" s="22" t="s">
        <v>16</v>
      </c>
      <c r="C18" s="22" t="s">
        <v>16</v>
      </c>
      <c r="D18" s="22" t="s">
        <v>20</v>
      </c>
      <c r="E18" s="22" t="s">
        <v>21</v>
      </c>
      <c r="F18" s="22" t="s">
        <v>17</v>
      </c>
      <c r="G18" s="22" t="s">
        <v>18</v>
      </c>
      <c r="H18" s="23" t="s">
        <v>19</v>
      </c>
    </row>
    <row r="19" spans="1:8" ht="12.75">
      <c r="A19" s="16">
        <v>100</v>
      </c>
      <c r="B19" s="9">
        <f aca="true" t="shared" si="0" ref="B19:B24">$B$6</f>
        <v>100</v>
      </c>
      <c r="C19" s="9">
        <f aca="true" t="shared" si="1" ref="C19:C24">ROUND(+A19/2+B19,0)</f>
        <v>150</v>
      </c>
      <c r="D19" s="9">
        <f>A19/2*$B$4</f>
        <v>50000000</v>
      </c>
      <c r="E19" s="9">
        <f>C19*$B$4</f>
        <v>150000000</v>
      </c>
      <c r="F19" s="9">
        <f aca="true" t="shared" si="2" ref="F19:F24">$B$7*$B$5/A19</f>
        <v>390000000</v>
      </c>
      <c r="G19" s="9">
        <f aca="true" t="shared" si="3" ref="G19:G24">F19+E19</f>
        <v>540000000</v>
      </c>
      <c r="H19" s="17" t="str">
        <f aca="true" t="shared" si="4" ref="H19:H24">IF(G19=MINA($G$19:$G$24),"    EOQ","    *")</f>
        <v>    *</v>
      </c>
    </row>
    <row r="20" spans="1:8" ht="12.75">
      <c r="A20" s="16">
        <v>200</v>
      </c>
      <c r="B20" s="9">
        <f t="shared" si="0"/>
        <v>100</v>
      </c>
      <c r="C20" s="9">
        <f t="shared" si="1"/>
        <v>200</v>
      </c>
      <c r="D20" s="9">
        <f>A20/2*$B$4</f>
        <v>100000000</v>
      </c>
      <c r="E20" s="9">
        <f>C20*$B$4</f>
        <v>200000000</v>
      </c>
      <c r="F20" s="9">
        <f t="shared" si="2"/>
        <v>195000000</v>
      </c>
      <c r="G20" s="9">
        <f t="shared" si="3"/>
        <v>395000000</v>
      </c>
      <c r="H20" s="17" t="str">
        <f t="shared" si="4"/>
        <v>    *</v>
      </c>
    </row>
    <row r="21" spans="1:8" ht="12.75">
      <c r="A21" s="16">
        <v>300</v>
      </c>
      <c r="B21" s="9">
        <f t="shared" si="0"/>
        <v>100</v>
      </c>
      <c r="C21" s="9">
        <f t="shared" si="1"/>
        <v>250</v>
      </c>
      <c r="D21" s="9">
        <f>A21/2*$B$4</f>
        <v>150000000</v>
      </c>
      <c r="E21" s="9">
        <f>C21*$B$4</f>
        <v>250000000</v>
      </c>
      <c r="F21" s="9">
        <f t="shared" si="2"/>
        <v>130000000</v>
      </c>
      <c r="G21" s="9">
        <f t="shared" si="3"/>
        <v>380000000</v>
      </c>
      <c r="H21" s="17" t="str">
        <f t="shared" si="4"/>
        <v>    EOQ</v>
      </c>
    </row>
    <row r="22" spans="1:8" ht="12.75">
      <c r="A22" s="16">
        <v>400</v>
      </c>
      <c r="B22" s="9">
        <f t="shared" si="0"/>
        <v>100</v>
      </c>
      <c r="C22" s="9">
        <f t="shared" si="1"/>
        <v>300</v>
      </c>
      <c r="D22" s="9">
        <f>A22/2*$B$4</f>
        <v>200000000</v>
      </c>
      <c r="E22" s="9">
        <f>C22*$B$4</f>
        <v>300000000</v>
      </c>
      <c r="F22" s="9">
        <f t="shared" si="2"/>
        <v>97500000</v>
      </c>
      <c r="G22" s="9">
        <f t="shared" si="3"/>
        <v>397500000</v>
      </c>
      <c r="H22" s="17" t="str">
        <f t="shared" si="4"/>
        <v>    *</v>
      </c>
    </row>
    <row r="23" spans="1:8" ht="12.75">
      <c r="A23" s="16">
        <v>500</v>
      </c>
      <c r="B23" s="9">
        <f t="shared" si="0"/>
        <v>100</v>
      </c>
      <c r="C23" s="9">
        <f t="shared" si="1"/>
        <v>350</v>
      </c>
      <c r="D23" s="9">
        <f>A23/2*$B$4</f>
        <v>250000000</v>
      </c>
      <c r="E23" s="9">
        <f>C23*$B$4</f>
        <v>350000000</v>
      </c>
      <c r="F23" s="9">
        <f t="shared" si="2"/>
        <v>78000000</v>
      </c>
      <c r="G23" s="9">
        <f t="shared" si="3"/>
        <v>428000000</v>
      </c>
      <c r="H23" s="17" t="str">
        <f t="shared" si="4"/>
        <v>    *</v>
      </c>
    </row>
    <row r="24" spans="1:8" ht="13.5" thickBot="1">
      <c r="A24" s="18">
        <v>600</v>
      </c>
      <c r="B24" s="19">
        <f t="shared" si="0"/>
        <v>100</v>
      </c>
      <c r="C24" s="19">
        <f t="shared" si="1"/>
        <v>400</v>
      </c>
      <c r="D24" s="19">
        <f>A24/2*$B$4</f>
        <v>300000000</v>
      </c>
      <c r="E24" s="19">
        <f>C24*$B$4</f>
        <v>400000000</v>
      </c>
      <c r="F24" s="19">
        <f t="shared" si="2"/>
        <v>65000000</v>
      </c>
      <c r="G24" s="19">
        <f t="shared" si="3"/>
        <v>465000000</v>
      </c>
      <c r="H24" s="20" t="str">
        <f t="shared" si="4"/>
        <v>    *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evgeni</cp:lastModifiedBy>
  <cp:lastPrinted>2003-03-07T13:56:22Z</cp:lastPrinted>
  <dcterms:created xsi:type="dcterms:W3CDTF">2003-03-05T18:17:50Z</dcterms:created>
  <dcterms:modified xsi:type="dcterms:W3CDTF">2004-01-02T15:08:28Z</dcterms:modified>
  <cp:category/>
  <cp:version/>
  <cp:contentType/>
  <cp:contentStatus/>
</cp:coreProperties>
</file>